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005" tabRatio="721" activeTab="1"/>
  </bookViews>
  <sheets>
    <sheet name="校外人员（工商银行）" sheetId="7" r:id="rId1"/>
    <sheet name="校外人员（其他银行）" sheetId="4" r:id="rId2"/>
    <sheet name="在职人员劳务" sheetId="8" r:id="rId3"/>
  </sheets>
  <calcPr calcId="144525"/>
</workbook>
</file>

<file path=xl/sharedStrings.xml><?xml version="1.0" encoding="utf-8"?>
<sst xmlns="http://schemas.openxmlformats.org/spreadsheetml/2006/main" count="46">
  <si>
    <r>
      <rPr>
        <sz val="16"/>
        <rFont val="宋体"/>
        <charset val="134"/>
      </rPr>
      <t>丽水职业技术学院校外人员劳务费发放表（工商银行）</t>
    </r>
    <r>
      <rPr>
        <sz val="16"/>
        <color rgb="FFFF0000"/>
        <rFont val="宋体"/>
        <charset val="134"/>
      </rPr>
      <t>（本表填写实发数，填后删除红色汉字）</t>
    </r>
  </si>
  <si>
    <t>单位：</t>
  </si>
  <si>
    <t>日期：      年   月   日</t>
  </si>
  <si>
    <t>序号</t>
  </si>
  <si>
    <t>姓名</t>
  </si>
  <si>
    <t>工作单位</t>
  </si>
  <si>
    <t>职称</t>
  </si>
  <si>
    <t>劳务时间</t>
  </si>
  <si>
    <t>劳务内容</t>
  </si>
  <si>
    <t>应发金额 （元）</t>
  </si>
  <si>
    <t>代扣税金（元）</t>
  </si>
  <si>
    <t>实发金额 （元）</t>
  </si>
  <si>
    <t>身份证号码</t>
  </si>
  <si>
    <t>联系电话</t>
  </si>
  <si>
    <t>银行帐号</t>
  </si>
  <si>
    <t>合计</t>
  </si>
  <si>
    <t>大写</t>
  </si>
  <si>
    <t>负责人：</t>
  </si>
  <si>
    <t>审核：</t>
  </si>
  <si>
    <t>制表：</t>
  </si>
  <si>
    <t>说明：1.本表适用在工商银行开户的劳务费计发，请提供准确的账号；</t>
  </si>
  <si>
    <t>2.计发劳务费只需填写实发金额，其他金额栏目自动生成。</t>
  </si>
  <si>
    <r>
      <rPr>
        <sz val="16"/>
        <rFont val="宋体"/>
        <charset val="134"/>
      </rPr>
      <t>丽水职业技术学院校外人员劳务费发放表（其他银行）</t>
    </r>
    <r>
      <rPr>
        <sz val="16"/>
        <color rgb="FFFF0000"/>
        <rFont val="宋体"/>
        <charset val="134"/>
      </rPr>
      <t>（本表填写实发数，填后删除红色汉字）</t>
    </r>
  </si>
  <si>
    <t xml:space="preserve">开户行                  </t>
  </si>
  <si>
    <t>说明：1.本表适用在工商银行外开户的其他银行劳务费计发，因手续复杂，适合少量人员计发使用；</t>
  </si>
  <si>
    <t>2.请提供详细的开户行（具体到开户网点）和准确的账号。</t>
  </si>
  <si>
    <t>3.计发劳务费只需填写实发金额，其他金额栏目自动生成。</t>
  </si>
  <si>
    <t>丽水职业技术学院在职人员劳务费发放表</t>
  </si>
  <si>
    <t>酬金类型：在职人员劳务费</t>
  </si>
  <si>
    <t>单位：继续教育学院</t>
  </si>
  <si>
    <t>日期： 2018 年 9 月 10 日</t>
  </si>
  <si>
    <t>员工号</t>
  </si>
  <si>
    <t>工作内容</t>
  </si>
  <si>
    <t>6222081210001443960</t>
  </si>
  <si>
    <t>王丽群</t>
  </si>
  <si>
    <t>初级</t>
  </si>
  <si>
    <t>班主任</t>
  </si>
  <si>
    <t>经费开支渠道</t>
  </si>
  <si>
    <t>项目名称 （  莲都区远教站点管理员培训班   ），项目编号（ 2018-B-199 ）</t>
  </si>
  <si>
    <t xml:space="preserve">          审核：</t>
  </si>
  <si>
    <t>说明：1.本表适用于学校在职人员在培训项目或科研项目提供劳务而计发的劳务费；</t>
  </si>
  <si>
    <t>2.只需填写应发金额，纳入本人当月收入，按工资薪金缴纳个人所得税，为准确计缴个人所得税，劳务费请在每月10日之后发放；</t>
  </si>
  <si>
    <t>3.劳务费发放标准应符合相关规定；</t>
  </si>
  <si>
    <t>4.本表数据应通过网上酬金申报导入薪酬系统，二级学院由院办或科研干事导入，职能部门由科研中心导入；</t>
  </si>
  <si>
    <t>5.网上导入时，酬金性质请选择“在职人员劳务费”；</t>
  </si>
  <si>
    <t>6.经费开支渠道填列支出的项目名称，如：**横向科研项目。</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</si>
</sst>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 numFmtId="177" formatCode="0.0000_ "/>
    <numFmt numFmtId="178" formatCode="0.00_ "/>
  </numFmts>
  <fonts count="28">
    <font>
      <sz val="12"/>
      <name val="宋体"/>
      <charset val="134"/>
    </font>
    <font>
      <b/>
      <sz val="11"/>
      <name val="宋体"/>
      <charset val="134"/>
    </font>
    <font>
      <sz val="10"/>
      <name val="宋体"/>
      <charset val="134"/>
    </font>
    <font>
      <sz val="11"/>
      <name val="宋体"/>
      <charset val="134"/>
    </font>
    <font>
      <b/>
      <sz val="16"/>
      <name val="宋体"/>
      <charset val="134"/>
    </font>
    <font>
      <sz val="16"/>
      <name val="宋体"/>
      <charset val="134"/>
    </font>
    <font>
      <sz val="11"/>
      <color rgb="FF333333"/>
      <name val="Arial"/>
      <charset val="134"/>
    </font>
    <font>
      <sz val="11"/>
      <color theme="1"/>
      <name val="宋体"/>
      <charset val="0"/>
      <scheme val="minor"/>
    </font>
    <font>
      <sz val="11"/>
      <color rgb="FFFF0000"/>
      <name val="宋体"/>
      <charset val="0"/>
      <scheme val="minor"/>
    </font>
    <font>
      <sz val="11"/>
      <color theme="1"/>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6"/>
      <color rgb="FFFF000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15" borderId="0" applyNumberFormat="0" applyBorder="0" applyAlignment="0" applyProtection="0">
      <alignment vertical="center"/>
    </xf>
    <xf numFmtId="0" fontId="14" fillId="16"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5" borderId="0" applyNumberFormat="0" applyBorder="0" applyAlignment="0" applyProtection="0">
      <alignment vertical="center"/>
    </xf>
    <xf numFmtId="0" fontId="13" fillId="13" borderId="0" applyNumberFormat="0" applyBorder="0" applyAlignment="0" applyProtection="0">
      <alignment vertical="center"/>
    </xf>
    <xf numFmtId="43" fontId="9" fillId="0" borderId="0" applyFont="0" applyFill="0" applyBorder="0" applyAlignment="0" applyProtection="0">
      <alignment vertical="center"/>
    </xf>
    <xf numFmtId="0" fontId="11" fillId="18"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1" borderId="10" applyNumberFormat="0" applyFont="0" applyAlignment="0" applyProtection="0">
      <alignment vertical="center"/>
    </xf>
    <xf numFmtId="0" fontId="11" fillId="21"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4" applyNumberFormat="0" applyFill="0" applyAlignment="0" applyProtection="0">
      <alignment vertical="center"/>
    </xf>
    <xf numFmtId="0" fontId="23" fillId="0" borderId="14" applyNumberFormat="0" applyFill="0" applyAlignment="0" applyProtection="0">
      <alignment vertical="center"/>
    </xf>
    <xf numFmtId="0" fontId="11" fillId="24" borderId="0" applyNumberFormat="0" applyBorder="0" applyAlignment="0" applyProtection="0">
      <alignment vertical="center"/>
    </xf>
    <xf numFmtId="0" fontId="17" fillId="0" borderId="16" applyNumberFormat="0" applyFill="0" applyAlignment="0" applyProtection="0">
      <alignment vertical="center"/>
    </xf>
    <xf numFmtId="0" fontId="11" fillId="19" borderId="0" applyNumberFormat="0" applyBorder="0" applyAlignment="0" applyProtection="0">
      <alignment vertical="center"/>
    </xf>
    <xf numFmtId="0" fontId="25" fillId="27" borderId="17" applyNumberFormat="0" applyAlignment="0" applyProtection="0">
      <alignment vertical="center"/>
    </xf>
    <xf numFmtId="0" fontId="26" fillId="27" borderId="11" applyNumberFormat="0" applyAlignment="0" applyProtection="0">
      <alignment vertical="center"/>
    </xf>
    <xf numFmtId="0" fontId="18" fillId="22" borderId="12" applyNumberFormat="0" applyAlignment="0" applyProtection="0">
      <alignment vertical="center"/>
    </xf>
    <xf numFmtId="0" fontId="7" fillId="3" borderId="0" applyNumberFormat="0" applyBorder="0" applyAlignment="0" applyProtection="0">
      <alignment vertical="center"/>
    </xf>
    <xf numFmtId="0" fontId="11" fillId="28" borderId="0" applyNumberFormat="0" applyBorder="0" applyAlignment="0" applyProtection="0">
      <alignment vertical="center"/>
    </xf>
    <xf numFmtId="0" fontId="20" fillId="0" borderId="13" applyNumberFormat="0" applyFill="0" applyAlignment="0" applyProtection="0">
      <alignment vertical="center"/>
    </xf>
    <xf numFmtId="0" fontId="22" fillId="0" borderId="15" applyNumberFormat="0" applyFill="0" applyAlignment="0" applyProtection="0">
      <alignment vertical="center"/>
    </xf>
    <xf numFmtId="0" fontId="24" fillId="26" borderId="0" applyNumberFormat="0" applyBorder="0" applyAlignment="0" applyProtection="0">
      <alignment vertical="center"/>
    </xf>
    <xf numFmtId="0" fontId="16" fillId="20" borderId="0" applyNumberFormat="0" applyBorder="0" applyAlignment="0" applyProtection="0">
      <alignment vertical="center"/>
    </xf>
    <xf numFmtId="0" fontId="7" fillId="8" borderId="0" applyNumberFormat="0" applyBorder="0" applyAlignment="0" applyProtection="0">
      <alignment vertical="center"/>
    </xf>
    <xf numFmtId="0" fontId="11" fillId="30" borderId="0" applyNumberFormat="0" applyBorder="0" applyAlignment="0" applyProtection="0">
      <alignment vertical="center"/>
    </xf>
    <xf numFmtId="0" fontId="7" fillId="14"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12" borderId="0" applyNumberFormat="0" applyBorder="0" applyAlignment="0" applyProtection="0">
      <alignment vertical="center"/>
    </xf>
    <xf numFmtId="0" fontId="11" fillId="29" borderId="0" applyNumberFormat="0" applyBorder="0" applyAlignment="0" applyProtection="0">
      <alignment vertical="center"/>
    </xf>
    <xf numFmtId="0" fontId="11" fillId="10" borderId="0" applyNumberFormat="0" applyBorder="0" applyAlignment="0" applyProtection="0">
      <alignment vertical="center"/>
    </xf>
    <xf numFmtId="0" fontId="7" fillId="2" borderId="0" applyNumberFormat="0" applyBorder="0" applyAlignment="0" applyProtection="0">
      <alignment vertical="center"/>
    </xf>
    <xf numFmtId="0" fontId="7" fillId="7" borderId="0" applyNumberFormat="0" applyBorder="0" applyAlignment="0" applyProtection="0">
      <alignment vertical="center"/>
    </xf>
    <xf numFmtId="0" fontId="11" fillId="6" borderId="0" applyNumberFormat="0" applyBorder="0" applyAlignment="0" applyProtection="0">
      <alignment vertical="center"/>
    </xf>
    <xf numFmtId="0" fontId="7" fillId="4"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7" fillId="23" borderId="0" applyNumberFormat="0" applyBorder="0" applyAlignment="0" applyProtection="0">
      <alignment vertical="center"/>
    </xf>
    <xf numFmtId="0" fontId="11" fillId="25" borderId="0" applyNumberFormat="0" applyBorder="0" applyAlignment="0" applyProtection="0">
      <alignment vertical="center"/>
    </xf>
  </cellStyleXfs>
  <cellXfs count="62">
    <xf numFmtId="0" fontId="0" fillId="0" borderId="0" xfId="0">
      <alignment vertical="center"/>
    </xf>
    <xf numFmtId="0" fontId="0" fillId="0" borderId="0" xfId="0" applyProtection="1">
      <alignment vertical="center"/>
      <protection locked="0"/>
    </xf>
    <xf numFmtId="0" fontId="1"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3" fillId="0" borderId="0" xfId="0" applyFont="1" applyProtection="1">
      <alignment vertical="center"/>
      <protection locked="0"/>
    </xf>
    <xf numFmtId="0" fontId="0" fillId="0" borderId="0" xfId="0" applyAlignment="1" applyProtection="1">
      <alignment horizontal="lef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0"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wrapText="1"/>
      <protection locked="0"/>
    </xf>
    <xf numFmtId="58" fontId="2" fillId="0" borderId="2"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76" fontId="2" fillId="0" borderId="3"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178" fontId="3" fillId="0" borderId="2" xfId="0" applyNumberFormat="1" applyFont="1" applyBorder="1" applyAlignment="1" applyProtection="1">
      <alignment horizontal="center" vertical="center" wrapText="1"/>
      <protection locked="0"/>
    </xf>
    <xf numFmtId="0" fontId="0" fillId="0" borderId="7" xfId="0" applyBorder="1" applyAlignment="1" applyProtection="1">
      <alignment horizontal="left" vertical="center"/>
      <protection locked="0"/>
    </xf>
    <xf numFmtId="0" fontId="0" fillId="0" borderId="0" xfId="0" applyFont="1" applyProtection="1">
      <alignment vertical="center"/>
      <protection locked="0"/>
    </xf>
    <xf numFmtId="0" fontId="0" fillId="0" borderId="1" xfId="0"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178" fontId="2" fillId="0" borderId="2" xfId="0" applyNumberFormat="1" applyFont="1" applyFill="1" applyBorder="1" applyAlignment="1" applyProtection="1">
      <alignment horizontal="center" vertical="center" wrapText="1"/>
    </xf>
    <xf numFmtId="177" fontId="2" fillId="0" borderId="2" xfId="0" applyNumberFormat="1" applyFont="1" applyBorder="1" applyAlignment="1" applyProtection="1">
      <alignment horizontal="center" vertical="center" wrapText="1"/>
    </xf>
    <xf numFmtId="178" fontId="2" fillId="0" borderId="2" xfId="0" applyNumberFormat="1" applyFont="1" applyBorder="1" applyAlignment="1" applyProtection="1">
      <alignment horizontal="center" vertical="center" wrapText="1"/>
    </xf>
    <xf numFmtId="176" fontId="2" fillId="0" borderId="4"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vertical="center" wrapText="1"/>
      <protection locked="0"/>
    </xf>
    <xf numFmtId="0" fontId="0" fillId="0" borderId="0" xfId="0" applyBorder="1" applyAlignment="1" applyProtection="1">
      <alignment horizontal="center" vertical="center"/>
      <protection locked="0"/>
    </xf>
    <xf numFmtId="0" fontId="2" fillId="0" borderId="0" xfId="0" applyFont="1">
      <alignment vertical="center"/>
    </xf>
    <xf numFmtId="0" fontId="0" fillId="0" borderId="0" xfId="0" applyAlignment="1">
      <alignment horizontal="left" vertical="center"/>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178" fontId="2" fillId="0" borderId="2" xfId="0" applyNumberFormat="1" applyFont="1" applyFill="1" applyBorder="1" applyAlignment="1">
      <alignment horizontal="right" vertical="center" wrapText="1"/>
    </xf>
    <xf numFmtId="178" fontId="2" fillId="0" borderId="2" xfId="0" applyNumberFormat="1" applyFont="1" applyBorder="1" applyAlignment="1">
      <alignment horizontal="right" vertical="center" wrapText="1"/>
    </xf>
    <xf numFmtId="0" fontId="0" fillId="0" borderId="2" xfId="0" applyBorder="1">
      <alignment vertical="center"/>
    </xf>
    <xf numFmtId="178" fontId="2" fillId="0" borderId="2" xfId="0" applyNumberFormat="1" applyFont="1" applyBorder="1" applyAlignment="1">
      <alignment horizontal="left" vertical="center" wrapText="1"/>
    </xf>
    <xf numFmtId="0" fontId="2" fillId="0" borderId="0" xfId="0" applyFont="1" applyAlignment="1">
      <alignment horizontal="lef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0" fillId="0" borderId="0" xfId="0" applyAlignment="1">
      <alignment horizontal="right" vertical="center"/>
    </xf>
    <xf numFmtId="178" fontId="2" fillId="0" borderId="2" xfId="0" applyNumberFormat="1" applyFont="1" applyFill="1" applyBorder="1" applyAlignment="1" applyProtection="1">
      <alignment horizontal="right" vertical="center" wrapText="1"/>
      <protection hidden="1"/>
    </xf>
    <xf numFmtId="0" fontId="6"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F3" sqref="F3"/>
    </sheetView>
  </sheetViews>
  <sheetFormatPr defaultColWidth="9" defaultRowHeight="14.25"/>
  <cols>
    <col min="1" max="1" width="3.5" customWidth="1"/>
    <col min="2" max="2" width="6.5" customWidth="1"/>
    <col min="3" max="3" width="8" customWidth="1"/>
    <col min="4" max="5" width="7.125" customWidth="1"/>
    <col min="6" max="6" width="20.75" style="45" customWidth="1"/>
    <col min="7" max="7" width="9.375" customWidth="1"/>
    <col min="8" max="8" width="11.75" customWidth="1"/>
    <col min="9" max="9" width="8.5" customWidth="1"/>
    <col min="10" max="11" width="16.375" customWidth="1"/>
    <col min="12" max="12" width="20.875" customWidth="1"/>
  </cols>
  <sheetData>
    <row r="1" ht="20.25" customHeight="1" spans="1:12">
      <c r="A1" s="46" t="s">
        <v>0</v>
      </c>
      <c r="B1" s="46"/>
      <c r="C1" s="46"/>
      <c r="D1" s="46"/>
      <c r="E1" s="46"/>
      <c r="F1" s="46"/>
      <c r="G1" s="46"/>
      <c r="H1" s="46"/>
      <c r="I1" s="46"/>
      <c r="J1" s="46"/>
      <c r="K1" s="46"/>
      <c r="L1" s="46"/>
    </row>
    <row r="2" ht="21" customHeight="1" spans="1:12">
      <c r="A2" t="s">
        <v>1</v>
      </c>
      <c r="I2" s="54" t="s">
        <v>2</v>
      </c>
      <c r="J2" s="55"/>
      <c r="K2" s="55"/>
      <c r="L2" s="55"/>
    </row>
    <row r="3" s="44" customFormat="1" ht="32.25" customHeight="1" spans="1:12">
      <c r="A3" s="47" t="s">
        <v>3</v>
      </c>
      <c r="B3" s="47" t="s">
        <v>4</v>
      </c>
      <c r="C3" s="47" t="s">
        <v>5</v>
      </c>
      <c r="D3" s="47" t="s">
        <v>6</v>
      </c>
      <c r="E3" s="47" t="s">
        <v>7</v>
      </c>
      <c r="F3" s="47" t="s">
        <v>8</v>
      </c>
      <c r="G3" s="37" t="s">
        <v>9</v>
      </c>
      <c r="H3" s="37" t="s">
        <v>10</v>
      </c>
      <c r="I3" s="37" t="s">
        <v>11</v>
      </c>
      <c r="J3" s="56" t="s">
        <v>12</v>
      </c>
      <c r="K3" s="56" t="s">
        <v>13</v>
      </c>
      <c r="L3" s="56" t="s">
        <v>14</v>
      </c>
    </row>
    <row r="4" s="44" customFormat="1" ht="19.5" customHeight="1" spans="1:12">
      <c r="A4" s="47">
        <v>1</v>
      </c>
      <c r="B4" s="47"/>
      <c r="C4" s="47"/>
      <c r="D4" s="47"/>
      <c r="E4" s="47"/>
      <c r="F4" s="48"/>
      <c r="G4" s="49">
        <f>IF(I4&gt;=3360,I4/0.84,IF(I4&gt;800,(I4-160)/0.8,I4))</f>
        <v>5952.38095238095</v>
      </c>
      <c r="H4" s="49">
        <f>IF(AND(G4&lt;4000,G4&gt;=800),(G4-800)*20%,IF(AND(G4&lt;800,G4&gt;=0),G4*0%,IF(AND(G4&lt;21000,G4&gt;=4000),G4*80%*20%,IF(AND(G4&lt;49500,G4&gt;=21000),G4*80%*30%-2000))))</f>
        <v>952.380952380953</v>
      </c>
      <c r="I4" s="49">
        <v>5000</v>
      </c>
      <c r="J4" s="58"/>
      <c r="K4" s="58"/>
      <c r="L4" s="58"/>
    </row>
    <row r="5" s="44" customFormat="1" ht="19.5" customHeight="1" spans="1:12">
      <c r="A5" s="47">
        <v>2</v>
      </c>
      <c r="B5" s="47"/>
      <c r="C5" s="47"/>
      <c r="D5" s="47"/>
      <c r="E5" s="47"/>
      <c r="F5" s="48"/>
      <c r="G5" s="49">
        <f>IF(I5&gt;=3360,I5/0.84,IF(I5&gt;800,(I5-160)/0.8,I5))</f>
        <v>3550</v>
      </c>
      <c r="H5" s="49">
        <f t="shared" ref="H5:H18" si="0">IF(AND(G5&lt;4000,G5&gt;=800),(G5-800)*20%,IF(AND(G5&lt;800,G5&gt;=0),G5*0%,IF(AND(G5&lt;21000,G5&gt;=4000),G5*80%*20%,IF(AND(G5&lt;49500,G5&gt;=21000),G5*80%*30%-2000))))</f>
        <v>550</v>
      </c>
      <c r="I5" s="49">
        <v>3000</v>
      </c>
      <c r="J5" s="58"/>
      <c r="K5" s="58"/>
      <c r="L5" s="58"/>
    </row>
    <row r="6" s="44" customFormat="1" ht="19.5" customHeight="1" spans="1:12">
      <c r="A6" s="47">
        <v>3</v>
      </c>
      <c r="B6" s="47"/>
      <c r="C6" s="47"/>
      <c r="D6" s="47"/>
      <c r="E6" s="47"/>
      <c r="F6" s="48"/>
      <c r="G6" s="49">
        <f>IF(I6&gt;=3360,I6/0.84,IF(I6&gt;800,(I6-160)/0.8,I6))</f>
        <v>2300</v>
      </c>
      <c r="H6" s="49">
        <f t="shared" si="0"/>
        <v>300</v>
      </c>
      <c r="I6" s="49">
        <v>2000</v>
      </c>
      <c r="J6" s="58"/>
      <c r="K6" s="58"/>
      <c r="L6" s="58"/>
    </row>
    <row r="7" s="44" customFormat="1" ht="19.5" customHeight="1" spans="1:12">
      <c r="A7" s="47">
        <v>4</v>
      </c>
      <c r="B7" s="47"/>
      <c r="C7" s="47"/>
      <c r="D7" s="47"/>
      <c r="E7" s="47"/>
      <c r="F7" s="48"/>
      <c r="G7" s="49">
        <f>IF(I7&gt;=3360,I7/0.84,IF(I7&gt;800,(I7-160)/0.8,I7))</f>
        <v>1675</v>
      </c>
      <c r="H7" s="49">
        <f t="shared" si="0"/>
        <v>175</v>
      </c>
      <c r="I7" s="49">
        <v>1500</v>
      </c>
      <c r="J7" s="58"/>
      <c r="K7" s="58"/>
      <c r="L7" s="58"/>
    </row>
    <row r="8" s="44" customFormat="1" ht="19.5" customHeight="1" spans="1:12">
      <c r="A8" s="47">
        <v>5</v>
      </c>
      <c r="B8" s="47"/>
      <c r="C8" s="47"/>
      <c r="D8" s="47"/>
      <c r="E8" s="47"/>
      <c r="F8" s="48"/>
      <c r="G8" s="49">
        <f>IF(I8&gt;=3360,I8/0.84,IF(I8&gt;800,(I8-160)/0.8,I8))</f>
        <v>1050</v>
      </c>
      <c r="H8" s="49">
        <f t="shared" si="0"/>
        <v>50</v>
      </c>
      <c r="I8" s="49">
        <v>1000</v>
      </c>
      <c r="J8" s="58"/>
      <c r="K8" s="58"/>
      <c r="L8" s="58"/>
    </row>
    <row r="9" s="44" customFormat="1" ht="19.5" customHeight="1" spans="1:12">
      <c r="A9" s="47">
        <v>6</v>
      </c>
      <c r="B9" s="47"/>
      <c r="C9" s="47"/>
      <c r="D9" s="47"/>
      <c r="E9" s="47"/>
      <c r="F9" s="48"/>
      <c r="G9" s="49">
        <f t="shared" ref="G9:G18" si="1">IF(I9&gt;=3360,I9/0.84,IF(I9&gt;800,(I9-160)/0.8,I9))</f>
        <v>800</v>
      </c>
      <c r="H9" s="49">
        <f t="shared" si="0"/>
        <v>0</v>
      </c>
      <c r="I9" s="49">
        <v>800</v>
      </c>
      <c r="J9" s="58"/>
      <c r="K9" s="58"/>
      <c r="L9" s="58"/>
    </row>
    <row r="10" s="44" customFormat="1" ht="19.5" customHeight="1" spans="1:12">
      <c r="A10" s="47">
        <v>7</v>
      </c>
      <c r="B10" s="47"/>
      <c r="C10" s="47"/>
      <c r="D10" s="47"/>
      <c r="E10" s="47"/>
      <c r="F10" s="48"/>
      <c r="G10" s="49">
        <f t="shared" si="1"/>
        <v>0</v>
      </c>
      <c r="H10" s="49">
        <f t="shared" si="0"/>
        <v>0</v>
      </c>
      <c r="I10" s="49"/>
      <c r="J10" s="58"/>
      <c r="K10" s="58"/>
      <c r="L10" s="58"/>
    </row>
    <row r="11" s="44" customFormat="1" ht="19.5" customHeight="1" spans="1:12">
      <c r="A11" s="47">
        <v>8</v>
      </c>
      <c r="B11" s="47"/>
      <c r="C11" s="47"/>
      <c r="D11" s="47"/>
      <c r="E11" s="47"/>
      <c r="F11" s="48"/>
      <c r="G11" s="49">
        <f t="shared" si="1"/>
        <v>0</v>
      </c>
      <c r="H11" s="49">
        <f t="shared" si="0"/>
        <v>0</v>
      </c>
      <c r="I11" s="49"/>
      <c r="J11" s="58"/>
      <c r="K11" s="58"/>
      <c r="L11" s="58"/>
    </row>
    <row r="12" s="44" customFormat="1" ht="19.5" customHeight="1" spans="1:12">
      <c r="A12" s="47">
        <v>9</v>
      </c>
      <c r="B12" s="47"/>
      <c r="C12" s="47"/>
      <c r="D12" s="47"/>
      <c r="E12" s="47"/>
      <c r="F12" s="48"/>
      <c r="G12" s="49">
        <f t="shared" si="1"/>
        <v>0</v>
      </c>
      <c r="H12" s="49">
        <f t="shared" si="0"/>
        <v>0</v>
      </c>
      <c r="I12" s="49"/>
      <c r="J12" s="58"/>
      <c r="K12" s="58"/>
      <c r="L12" s="58"/>
    </row>
    <row r="13" s="44" customFormat="1" ht="19.5" customHeight="1" spans="1:12">
      <c r="A13" s="47">
        <v>10</v>
      </c>
      <c r="B13" s="47"/>
      <c r="C13" s="47"/>
      <c r="D13" s="47"/>
      <c r="E13" s="47"/>
      <c r="F13" s="48"/>
      <c r="G13" s="49">
        <f t="shared" si="1"/>
        <v>0</v>
      </c>
      <c r="H13" s="49">
        <f t="shared" si="0"/>
        <v>0</v>
      </c>
      <c r="I13" s="49"/>
      <c r="J13" s="58"/>
      <c r="K13" s="58"/>
      <c r="L13" s="58"/>
    </row>
    <row r="14" s="44" customFormat="1" ht="19.5" customHeight="1" spans="1:12">
      <c r="A14" s="47">
        <v>11</v>
      </c>
      <c r="B14" s="47"/>
      <c r="C14" s="47"/>
      <c r="D14" s="47"/>
      <c r="E14" s="47"/>
      <c r="F14" s="48"/>
      <c r="G14" s="49">
        <f t="shared" si="1"/>
        <v>0</v>
      </c>
      <c r="H14" s="49">
        <f t="shared" si="0"/>
        <v>0</v>
      </c>
      <c r="I14" s="49"/>
      <c r="J14" s="58"/>
      <c r="K14" s="58"/>
      <c r="L14" s="58"/>
    </row>
    <row r="15" s="44" customFormat="1" ht="19.5" customHeight="1" spans="1:12">
      <c r="A15" s="47">
        <v>12</v>
      </c>
      <c r="B15" s="47"/>
      <c r="C15" s="47"/>
      <c r="D15" s="47"/>
      <c r="E15" s="47"/>
      <c r="F15" s="48"/>
      <c r="G15" s="49">
        <f t="shared" si="1"/>
        <v>0</v>
      </c>
      <c r="H15" s="49">
        <f t="shared" si="0"/>
        <v>0</v>
      </c>
      <c r="I15" s="49"/>
      <c r="J15" s="58"/>
      <c r="K15" s="58"/>
      <c r="L15" s="58"/>
    </row>
    <row r="16" s="44" customFormat="1" ht="19.5" customHeight="1" spans="1:12">
      <c r="A16" s="47">
        <v>13</v>
      </c>
      <c r="B16" s="47"/>
      <c r="C16" s="47"/>
      <c r="D16" s="47"/>
      <c r="E16" s="47"/>
      <c r="F16" s="48"/>
      <c r="G16" s="49">
        <f t="shared" si="1"/>
        <v>0</v>
      </c>
      <c r="H16" s="49">
        <f t="shared" si="0"/>
        <v>0</v>
      </c>
      <c r="I16" s="49"/>
      <c r="J16" s="58"/>
      <c r="K16" s="58"/>
      <c r="L16" s="58"/>
    </row>
    <row r="17" s="44" customFormat="1" ht="19.5" customHeight="1" spans="1:12">
      <c r="A17" s="47">
        <v>14</v>
      </c>
      <c r="B17" s="47"/>
      <c r="C17" s="47"/>
      <c r="D17" s="47"/>
      <c r="E17" s="47"/>
      <c r="F17" s="48"/>
      <c r="G17" s="49">
        <f t="shared" si="1"/>
        <v>0</v>
      </c>
      <c r="H17" s="49">
        <f t="shared" si="0"/>
        <v>0</v>
      </c>
      <c r="I17" s="49"/>
      <c r="J17" s="58"/>
      <c r="K17" s="58"/>
      <c r="L17" s="58"/>
    </row>
    <row r="18" s="44" customFormat="1" ht="19.5" customHeight="1" spans="1:12">
      <c r="A18" s="47">
        <v>15</v>
      </c>
      <c r="B18" s="47"/>
      <c r="C18" s="47"/>
      <c r="D18" s="47"/>
      <c r="E18" s="47"/>
      <c r="F18" s="48"/>
      <c r="G18" s="49">
        <f t="shared" si="1"/>
        <v>0</v>
      </c>
      <c r="H18" s="49">
        <f t="shared" si="0"/>
        <v>0</v>
      </c>
      <c r="I18" s="49"/>
      <c r="J18" s="58"/>
      <c r="K18" s="58"/>
      <c r="L18" s="58"/>
    </row>
    <row r="19" s="44" customFormat="1" ht="19.5" customHeight="1" spans="1:12">
      <c r="A19" s="47"/>
      <c r="B19" s="47"/>
      <c r="C19" s="47"/>
      <c r="D19" s="47"/>
      <c r="E19" s="47"/>
      <c r="F19" s="47" t="s">
        <v>15</v>
      </c>
      <c r="G19" s="50">
        <f t="shared" ref="G19:I19" si="2">SUM(G4:G18)</f>
        <v>15327.380952381</v>
      </c>
      <c r="H19" s="60">
        <f t="shared" si="2"/>
        <v>2027.38095238095</v>
      </c>
      <c r="I19" s="49">
        <f>G19-H19</f>
        <v>13300</v>
      </c>
      <c r="J19" s="58"/>
      <c r="K19" s="58"/>
      <c r="L19" s="58"/>
    </row>
    <row r="20" ht="19.5" customHeight="1" spans="1:12">
      <c r="A20" s="51"/>
      <c r="B20" s="51"/>
      <c r="C20" s="51"/>
      <c r="D20" s="51"/>
      <c r="E20" s="51"/>
      <c r="F20" s="47" t="s">
        <v>16</v>
      </c>
      <c r="G20" s="52" t="str">
        <f>SUBSTITUTE(SUBSTITUTE(IF(G19&lt;0,"负","")&amp;TEXT(TRUNC(ABS(ROUND(G19,2))),"[DBNum2]")&amp;"元"&amp;IF(ISERR(FIND(".",ROUND(G19,2))),"",TEXT(RIGHT(TRUNC(ROUND(G19,2)*10)),"[DBNum2]"))&amp;IF(ISERR(FIND(".0",TEXT(G19,"0.00"))),"角","")&amp;IF(LEFT(RIGHT(ROUND(G19,2),3))=".",TEXT(RIGHT(ROUND(G19,2)),"[DBNum2]")&amp;"分",IF(ROUND(G19,2)=0,"","整")),"零元零",""),"零元","")</f>
        <v>壹万伍仟叁佰贰拾柒元叁角捌分</v>
      </c>
      <c r="H20" s="52"/>
      <c r="I20" s="52"/>
      <c r="J20" s="52"/>
      <c r="K20" s="52"/>
      <c r="L20" s="52"/>
    </row>
    <row r="21" customFormat="1" ht="20.25" customHeight="1" spans="1:11">
      <c r="A21" t="s">
        <v>17</v>
      </c>
      <c r="F21" s="45"/>
      <c r="G21" t="s">
        <v>18</v>
      </c>
      <c r="J21" s="59" t="s">
        <v>19</v>
      </c>
      <c r="K21" s="59"/>
    </row>
    <row r="22" s="44" customFormat="1" ht="12" spans="1:12">
      <c r="A22" s="53" t="s">
        <v>20</v>
      </c>
      <c r="B22" s="53"/>
      <c r="C22" s="53"/>
      <c r="D22" s="53"/>
      <c r="E22" s="53"/>
      <c r="F22" s="53"/>
      <c r="G22" s="53"/>
      <c r="H22" s="53"/>
      <c r="I22" s="53"/>
      <c r="J22" s="53"/>
      <c r="K22" s="53"/>
      <c r="L22" s="53"/>
    </row>
    <row r="23" spans="1:12">
      <c r="A23" s="53" t="s">
        <v>21</v>
      </c>
      <c r="B23" s="53"/>
      <c r="C23" s="53"/>
      <c r="D23" s="53"/>
      <c r="E23" s="53"/>
      <c r="F23" s="53"/>
      <c r="G23" s="53"/>
      <c r="H23" s="53"/>
      <c r="I23" s="53"/>
      <c r="J23" s="53"/>
      <c r="K23" s="53"/>
      <c r="L23" s="53"/>
    </row>
    <row r="25" spans="3:3">
      <c r="C25" s="61"/>
    </row>
  </sheetData>
  <mergeCells count="5">
    <mergeCell ref="A1:L1"/>
    <mergeCell ref="I2:L2"/>
    <mergeCell ref="G20:L20"/>
    <mergeCell ref="A22:L22"/>
    <mergeCell ref="A23:L2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Zeros="0" tabSelected="1" workbookViewId="0">
      <pane xSplit="1" ySplit="3" topLeftCell="B4" activePane="bottomRight" state="frozen"/>
      <selection/>
      <selection pane="topRight"/>
      <selection pane="bottomLeft"/>
      <selection pane="bottomRight" activeCell="I11" sqref="I11"/>
    </sheetView>
  </sheetViews>
  <sheetFormatPr defaultColWidth="9" defaultRowHeight="14.25"/>
  <cols>
    <col min="1" max="1" width="3.5" customWidth="1"/>
    <col min="2" max="2" width="6.5" customWidth="1"/>
    <col min="3" max="3" width="8" customWidth="1"/>
    <col min="4" max="5" width="7.125" customWidth="1"/>
    <col min="6" max="6" width="20.75" style="45" customWidth="1"/>
    <col min="7" max="7" width="8.5" customWidth="1"/>
    <col min="8" max="8" width="8" customWidth="1"/>
    <col min="9" max="9" width="9.375" customWidth="1"/>
    <col min="10" max="11" width="18" customWidth="1"/>
    <col min="12" max="12" width="15.75" customWidth="1"/>
    <col min="13" max="13" width="18.625" customWidth="1"/>
  </cols>
  <sheetData>
    <row r="1" ht="20.25" customHeight="1" spans="1:13">
      <c r="A1" s="46" t="s">
        <v>22</v>
      </c>
      <c r="B1" s="46"/>
      <c r="C1" s="46"/>
      <c r="D1" s="46"/>
      <c r="E1" s="46"/>
      <c r="F1" s="46"/>
      <c r="G1" s="46"/>
      <c r="H1" s="46"/>
      <c r="I1" s="46"/>
      <c r="J1" s="46"/>
      <c r="K1" s="46"/>
      <c r="L1" s="46"/>
      <c r="M1" s="46"/>
    </row>
    <row r="2" ht="21" customHeight="1" spans="1:13">
      <c r="A2" t="s">
        <v>1</v>
      </c>
      <c r="I2" s="54" t="s">
        <v>2</v>
      </c>
      <c r="J2" s="55"/>
      <c r="K2" s="55"/>
      <c r="L2" s="55"/>
      <c r="M2" s="55"/>
    </row>
    <row r="3" s="44" customFormat="1" ht="32.25" customHeight="1" spans="1:13">
      <c r="A3" s="47" t="s">
        <v>3</v>
      </c>
      <c r="B3" s="47" t="s">
        <v>4</v>
      </c>
      <c r="C3" s="47" t="s">
        <v>5</v>
      </c>
      <c r="D3" s="47" t="s">
        <v>6</v>
      </c>
      <c r="E3" s="47" t="s">
        <v>7</v>
      </c>
      <c r="F3" s="47" t="s">
        <v>8</v>
      </c>
      <c r="G3" s="37" t="s">
        <v>9</v>
      </c>
      <c r="H3" s="37" t="s">
        <v>10</v>
      </c>
      <c r="I3" s="37" t="s">
        <v>11</v>
      </c>
      <c r="J3" s="56" t="s">
        <v>12</v>
      </c>
      <c r="K3" s="56" t="s">
        <v>13</v>
      </c>
      <c r="L3" s="56" t="s">
        <v>23</v>
      </c>
      <c r="M3" s="56" t="s">
        <v>14</v>
      </c>
    </row>
    <row r="4" s="44" customFormat="1" ht="19.5" customHeight="1" spans="1:13">
      <c r="A4" s="47">
        <v>1</v>
      </c>
      <c r="B4" s="47"/>
      <c r="C4" s="47"/>
      <c r="D4" s="47"/>
      <c r="E4" s="47"/>
      <c r="F4" s="48"/>
      <c r="G4" s="49">
        <f>IF(I4&gt;=3360,I4/0.84,IF(I4&gt;800,(I4-160)/0.8,I4))</f>
        <v>1675</v>
      </c>
      <c r="H4" s="49">
        <f>IF(AND(G4&lt;4000,G4&gt;=800),(G4-800)*20%,IF(AND(G4&lt;800,G4&gt;=0),G4*0%,IF(AND(G4&lt;21000,G4&gt;=4000),G4*80%*20%,IF(AND(G4&lt;49500,G4&gt;=21000),G4*80%*30%-2000))))</f>
        <v>175</v>
      </c>
      <c r="I4" s="49">
        <v>1500</v>
      </c>
      <c r="J4" s="57"/>
      <c r="K4" s="57"/>
      <c r="L4" s="58"/>
      <c r="M4" s="58"/>
    </row>
    <row r="5" s="44" customFormat="1" ht="19.5" customHeight="1" spans="1:13">
      <c r="A5" s="47">
        <v>2</v>
      </c>
      <c r="B5" s="47"/>
      <c r="C5" s="47"/>
      <c r="D5" s="47"/>
      <c r="E5" s="47"/>
      <c r="F5" s="48"/>
      <c r="G5" s="49">
        <f>IF(I5&gt;=3360,I5/0.84,IF(I5&gt;800,(I5-160)/0.8,I5))</f>
        <v>3550</v>
      </c>
      <c r="H5" s="49">
        <f>IF(AND(G5&lt;4000,G5&gt;=800),(G5-800)*20%,IF(AND(G5&lt;800,G5&gt;=0),G5*0%,IF(AND(G5&lt;21000,G5&gt;=4000),G5*80%*20%,IF(AND(G5&lt;49500,G5&gt;=21000),G5*80%*30%-2000))))</f>
        <v>550</v>
      </c>
      <c r="I5" s="49">
        <v>3000</v>
      </c>
      <c r="J5" s="57"/>
      <c r="K5" s="57"/>
      <c r="L5" s="58"/>
      <c r="M5" s="58"/>
    </row>
    <row r="6" s="44" customFormat="1" ht="19.5" customHeight="1" spans="1:13">
      <c r="A6" s="47">
        <v>3</v>
      </c>
      <c r="B6" s="47"/>
      <c r="C6" s="47"/>
      <c r="D6" s="47"/>
      <c r="E6" s="47"/>
      <c r="F6" s="48"/>
      <c r="G6" s="49">
        <f t="shared" ref="G6:G18" si="0">IF(I6&gt;=3360,I6/0.84,IF(I6&gt;800,(I6-160)/0.8,I6))</f>
        <v>1675</v>
      </c>
      <c r="H6" s="49">
        <f t="shared" ref="H6:H18" si="1">IF(AND(G6&lt;4000,G6&gt;=800),(G6-800)*20%,IF(AND(G6&lt;800,G6&gt;=0),G6*0%,IF(AND(G6&lt;21000,G6&gt;=4000),G6*80%*20%,IF(AND(G6&lt;49500,G6&gt;=21000),G6*80%*30%-2000))))</f>
        <v>175</v>
      </c>
      <c r="I6" s="49">
        <v>1500</v>
      </c>
      <c r="J6" s="57"/>
      <c r="K6" s="57"/>
      <c r="L6" s="58"/>
      <c r="M6" s="58"/>
    </row>
    <row r="7" s="44" customFormat="1" ht="19.5" customHeight="1" spans="1:13">
      <c r="A7" s="47">
        <v>4</v>
      </c>
      <c r="B7" s="47"/>
      <c r="C7" s="47"/>
      <c r="D7" s="47"/>
      <c r="E7" s="47"/>
      <c r="F7" s="48"/>
      <c r="G7" s="49">
        <f t="shared" si="0"/>
        <v>1675</v>
      </c>
      <c r="H7" s="49">
        <f t="shared" si="1"/>
        <v>175</v>
      </c>
      <c r="I7" s="49">
        <v>1500</v>
      </c>
      <c r="J7" s="57"/>
      <c r="K7" s="57"/>
      <c r="L7" s="58"/>
      <c r="M7" s="58"/>
    </row>
    <row r="8" s="44" customFormat="1" ht="19.5" customHeight="1" spans="1:13">
      <c r="A8" s="47">
        <v>5</v>
      </c>
      <c r="B8" s="47"/>
      <c r="C8" s="47"/>
      <c r="D8" s="47"/>
      <c r="E8" s="47"/>
      <c r="F8" s="48"/>
      <c r="G8" s="49">
        <f t="shared" si="0"/>
        <v>1675</v>
      </c>
      <c r="H8" s="49">
        <f t="shared" si="1"/>
        <v>175</v>
      </c>
      <c r="I8" s="49">
        <v>1500</v>
      </c>
      <c r="J8" s="57"/>
      <c r="K8" s="57"/>
      <c r="L8" s="58"/>
      <c r="M8" s="58"/>
    </row>
    <row r="9" s="44" customFormat="1" ht="19.5" customHeight="1" spans="1:13">
      <c r="A9" s="47">
        <v>6</v>
      </c>
      <c r="B9" s="47"/>
      <c r="C9" s="47"/>
      <c r="D9" s="47"/>
      <c r="E9" s="47"/>
      <c r="F9" s="48"/>
      <c r="G9" s="49">
        <f t="shared" si="0"/>
        <v>500</v>
      </c>
      <c r="H9" s="49">
        <f t="shared" si="1"/>
        <v>0</v>
      </c>
      <c r="I9" s="49">
        <v>500</v>
      </c>
      <c r="J9" s="57"/>
      <c r="K9" s="57"/>
      <c r="L9" s="58"/>
      <c r="M9" s="58"/>
    </row>
    <row r="10" s="44" customFormat="1" ht="19.5" customHeight="1" spans="1:13">
      <c r="A10" s="47">
        <v>7</v>
      </c>
      <c r="B10" s="47"/>
      <c r="C10" s="47"/>
      <c r="D10" s="47"/>
      <c r="E10" s="47"/>
      <c r="F10" s="48"/>
      <c r="G10" s="49">
        <f t="shared" si="0"/>
        <v>500</v>
      </c>
      <c r="H10" s="49">
        <f t="shared" si="1"/>
        <v>0</v>
      </c>
      <c r="I10" s="49">
        <v>500</v>
      </c>
      <c r="J10" s="57"/>
      <c r="K10" s="57"/>
      <c r="L10" s="58"/>
      <c r="M10" s="58"/>
    </row>
    <row r="11" s="44" customFormat="1" ht="19.5" customHeight="1" spans="1:13">
      <c r="A11" s="47">
        <v>8</v>
      </c>
      <c r="B11" s="47"/>
      <c r="C11" s="47"/>
      <c r="D11" s="47"/>
      <c r="E11" s="47"/>
      <c r="F11" s="48"/>
      <c r="G11" s="49">
        <f t="shared" si="0"/>
        <v>0</v>
      </c>
      <c r="H11" s="49">
        <f t="shared" si="1"/>
        <v>0</v>
      </c>
      <c r="I11" s="49"/>
      <c r="J11" s="57"/>
      <c r="K11" s="57"/>
      <c r="L11" s="58"/>
      <c r="M11" s="58"/>
    </row>
    <row r="12" s="44" customFormat="1" ht="19.5" customHeight="1" spans="1:13">
      <c r="A12" s="47">
        <v>9</v>
      </c>
      <c r="B12" s="47"/>
      <c r="C12" s="47"/>
      <c r="D12" s="47"/>
      <c r="E12" s="47"/>
      <c r="F12" s="48"/>
      <c r="G12" s="49">
        <f t="shared" si="0"/>
        <v>0</v>
      </c>
      <c r="H12" s="49">
        <f t="shared" si="1"/>
        <v>0</v>
      </c>
      <c r="I12" s="49"/>
      <c r="J12" s="57"/>
      <c r="K12" s="57"/>
      <c r="L12" s="58"/>
      <c r="M12" s="58"/>
    </row>
    <row r="13" s="44" customFormat="1" ht="19.5" customHeight="1" spans="1:13">
      <c r="A13" s="47">
        <v>10</v>
      </c>
      <c r="B13" s="47"/>
      <c r="C13" s="47"/>
      <c r="D13" s="47"/>
      <c r="E13" s="47"/>
      <c r="F13" s="48"/>
      <c r="G13" s="49">
        <f t="shared" si="0"/>
        <v>0</v>
      </c>
      <c r="H13" s="49">
        <f t="shared" si="1"/>
        <v>0</v>
      </c>
      <c r="I13" s="49"/>
      <c r="J13" s="57"/>
      <c r="K13" s="57"/>
      <c r="L13" s="58"/>
      <c r="M13" s="58"/>
    </row>
    <row r="14" s="44" customFormat="1" ht="19.5" customHeight="1" spans="1:13">
      <c r="A14" s="47">
        <v>11</v>
      </c>
      <c r="B14" s="47"/>
      <c r="C14" s="47"/>
      <c r="D14" s="47"/>
      <c r="E14" s="47"/>
      <c r="F14" s="48"/>
      <c r="G14" s="49">
        <f t="shared" si="0"/>
        <v>0</v>
      </c>
      <c r="H14" s="49">
        <f t="shared" si="1"/>
        <v>0</v>
      </c>
      <c r="I14" s="49"/>
      <c r="J14" s="57"/>
      <c r="K14" s="57"/>
      <c r="L14" s="58"/>
      <c r="M14" s="58"/>
    </row>
    <row r="15" s="44" customFormat="1" ht="19.5" customHeight="1" spans="1:13">
      <c r="A15" s="47">
        <v>12</v>
      </c>
      <c r="B15" s="47"/>
      <c r="C15" s="47"/>
      <c r="D15" s="47"/>
      <c r="E15" s="47"/>
      <c r="F15" s="48"/>
      <c r="G15" s="49">
        <f t="shared" si="0"/>
        <v>0</v>
      </c>
      <c r="H15" s="49">
        <f t="shared" si="1"/>
        <v>0</v>
      </c>
      <c r="I15" s="49"/>
      <c r="J15" s="57"/>
      <c r="K15" s="57"/>
      <c r="L15" s="58"/>
      <c r="M15" s="58"/>
    </row>
    <row r="16" s="44" customFormat="1" ht="19.5" customHeight="1" spans="1:13">
      <c r="A16" s="47">
        <v>13</v>
      </c>
      <c r="B16" s="47"/>
      <c r="C16" s="47"/>
      <c r="D16" s="47"/>
      <c r="E16" s="47"/>
      <c r="F16" s="48"/>
      <c r="G16" s="49">
        <f t="shared" si="0"/>
        <v>0</v>
      </c>
      <c r="H16" s="49">
        <f t="shared" si="1"/>
        <v>0</v>
      </c>
      <c r="I16" s="49"/>
      <c r="J16" s="57"/>
      <c r="K16" s="57"/>
      <c r="L16" s="58"/>
      <c r="M16" s="58"/>
    </row>
    <row r="17" s="44" customFormat="1" ht="19.5" customHeight="1" spans="1:13">
      <c r="A17" s="47">
        <v>14</v>
      </c>
      <c r="B17" s="47"/>
      <c r="C17" s="47"/>
      <c r="D17" s="47"/>
      <c r="E17" s="47"/>
      <c r="F17" s="48"/>
      <c r="G17" s="49">
        <f t="shared" si="0"/>
        <v>0</v>
      </c>
      <c r="H17" s="49">
        <f t="shared" si="1"/>
        <v>0</v>
      </c>
      <c r="I17" s="49"/>
      <c r="J17" s="57"/>
      <c r="K17" s="57"/>
      <c r="L17" s="58"/>
      <c r="M17" s="58"/>
    </row>
    <row r="18" s="44" customFormat="1" ht="19.5" customHeight="1" spans="1:13">
      <c r="A18" s="47">
        <v>15</v>
      </c>
      <c r="B18" s="47"/>
      <c r="C18" s="47"/>
      <c r="D18" s="47"/>
      <c r="E18" s="47"/>
      <c r="F18" s="48"/>
      <c r="G18" s="49">
        <f t="shared" si="0"/>
        <v>0</v>
      </c>
      <c r="H18" s="49">
        <f t="shared" si="1"/>
        <v>0</v>
      </c>
      <c r="I18" s="49"/>
      <c r="J18" s="57"/>
      <c r="K18" s="57"/>
      <c r="L18" s="58"/>
      <c r="M18" s="58"/>
    </row>
    <row r="19" s="44" customFormat="1" ht="19.5" customHeight="1" spans="1:13">
      <c r="A19" s="47"/>
      <c r="B19" s="47"/>
      <c r="C19" s="47"/>
      <c r="D19" s="47"/>
      <c r="E19" s="47"/>
      <c r="F19" s="47" t="s">
        <v>15</v>
      </c>
      <c r="G19" s="50">
        <f>SUM(G4:G18)</f>
        <v>11250</v>
      </c>
      <c r="H19" s="50">
        <f>SUM(H4:H18)</f>
        <v>1250</v>
      </c>
      <c r="I19" s="50">
        <f>SUM(I4:I18)</f>
        <v>10000</v>
      </c>
      <c r="J19" s="57"/>
      <c r="K19" s="57"/>
      <c r="L19" s="58"/>
      <c r="M19" s="58"/>
    </row>
    <row r="20" ht="19.5" customHeight="1" spans="1:13">
      <c r="A20" s="51"/>
      <c r="B20" s="51"/>
      <c r="C20" s="51"/>
      <c r="D20" s="51"/>
      <c r="E20" s="51"/>
      <c r="F20" s="47" t="s">
        <v>16</v>
      </c>
      <c r="G20" s="52" t="str">
        <f>SUBSTITUTE(SUBSTITUTE(IF(G19&lt;0,"负","")&amp;TEXT(TRUNC(ABS(ROUND(G19,2))),"[DBNum2]")&amp;"元"&amp;IF(ISERR(FIND(".",ROUND(G19,2))),"",TEXT(RIGHT(TRUNC(ROUND(G19,2)*10)),"[DBNum2]"))&amp;IF(ISERR(FIND(".0",TEXT(G19,"0.00"))),"角","")&amp;IF(LEFT(RIGHT(ROUND(G19,2),3))=".",TEXT(RIGHT(ROUND(G19,2)),"[DBNum2]")&amp;"分",IF(ROUND(G19,2)=0,"","整")),"零元零",""),"零元","")</f>
        <v>壹万壹仟贰佰伍拾元整</v>
      </c>
      <c r="H20" s="52"/>
      <c r="I20" s="52"/>
      <c r="J20" s="52"/>
      <c r="K20" s="52"/>
      <c r="L20" s="52"/>
      <c r="M20" s="52"/>
    </row>
    <row r="21" ht="20.25" customHeight="1" spans="1:12">
      <c r="A21" t="s">
        <v>17</v>
      </c>
      <c r="G21" t="s">
        <v>18</v>
      </c>
      <c r="J21" s="59" t="s">
        <v>19</v>
      </c>
      <c r="K21" s="59"/>
      <c r="L21" s="59"/>
    </row>
    <row r="22" s="44" customFormat="1" ht="12" spans="1:13">
      <c r="A22" s="53" t="s">
        <v>24</v>
      </c>
      <c r="B22" s="53"/>
      <c r="C22" s="53"/>
      <c r="D22" s="53"/>
      <c r="E22" s="53"/>
      <c r="F22" s="53"/>
      <c r="G22" s="53"/>
      <c r="H22" s="53"/>
      <c r="I22" s="53"/>
      <c r="J22" s="53"/>
      <c r="K22" s="53"/>
      <c r="L22" s="53"/>
      <c r="M22" s="53"/>
    </row>
    <row r="23" s="44" customFormat="1" ht="12" spans="1:13">
      <c r="A23" s="53" t="s">
        <v>25</v>
      </c>
      <c r="B23" s="53"/>
      <c r="C23" s="53"/>
      <c r="D23" s="53"/>
      <c r="E23" s="53"/>
      <c r="F23" s="53"/>
      <c r="G23" s="53"/>
      <c r="H23" s="53"/>
      <c r="I23" s="53"/>
      <c r="J23" s="53"/>
      <c r="K23" s="53"/>
      <c r="L23" s="53"/>
      <c r="M23" s="53"/>
    </row>
    <row r="24" s="44" customFormat="1" ht="12" spans="1:13">
      <c r="A24" s="53" t="s">
        <v>26</v>
      </c>
      <c r="B24" s="53"/>
      <c r="C24" s="53"/>
      <c r="D24" s="53"/>
      <c r="E24" s="53"/>
      <c r="F24" s="53"/>
      <c r="G24" s="53"/>
      <c r="H24" s="53"/>
      <c r="I24" s="53"/>
      <c r="J24" s="53"/>
      <c r="K24" s="53"/>
      <c r="L24" s="53"/>
      <c r="M24" s="53"/>
    </row>
  </sheetData>
  <sheetProtection selectLockedCells="1"/>
  <mergeCells count="6">
    <mergeCell ref="A1:M1"/>
    <mergeCell ref="I2:M2"/>
    <mergeCell ref="G20:M20"/>
    <mergeCell ref="A22:M22"/>
    <mergeCell ref="A23:M23"/>
    <mergeCell ref="A24:M24"/>
  </mergeCells>
  <printOptions horizontalCentered="1"/>
  <pageMargins left="0.25" right="0.25" top="0.75" bottom="0.75" header="0.3" footer="0.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6" sqref="K6"/>
    </sheetView>
  </sheetViews>
  <sheetFormatPr defaultColWidth="9" defaultRowHeight="14.25"/>
  <cols>
    <col min="1" max="1" width="3.5" style="1" customWidth="1"/>
    <col min="2" max="2" width="10.5" style="1" customWidth="1"/>
    <col min="3" max="3" width="18.75" style="1" customWidth="1"/>
    <col min="4" max="4" width="10.75" style="1" customWidth="1"/>
    <col min="5" max="5" width="16.875" style="1" customWidth="1"/>
    <col min="6" max="6" width="17.125" style="1" customWidth="1"/>
    <col min="7" max="7" width="9.25" style="6" customWidth="1"/>
    <col min="8" max="8" width="14.5" style="1" customWidth="1"/>
    <col min="9" max="9" width="13" style="1" customWidth="1"/>
    <col min="10" max="10" width="9" style="1"/>
    <col min="11" max="11" width="9.25" style="1"/>
    <col min="12" max="16384" width="9" style="1"/>
  </cols>
  <sheetData>
    <row r="1" s="1" customFormat="1" ht="20.25" customHeight="1" spans="1:9">
      <c r="A1" s="7" t="s">
        <v>27</v>
      </c>
      <c r="B1" s="7"/>
      <c r="C1" s="7"/>
      <c r="D1" s="7"/>
      <c r="E1" s="7"/>
      <c r="F1" s="7"/>
      <c r="G1" s="7"/>
      <c r="H1" s="7"/>
      <c r="I1" s="7"/>
    </row>
    <row r="2" s="1" customFormat="1" ht="20.25" customHeight="1" spans="1:9">
      <c r="A2" s="8"/>
      <c r="B2" s="8"/>
      <c r="C2" s="8"/>
      <c r="D2" s="9"/>
      <c r="E2" s="9"/>
      <c r="F2" s="9"/>
      <c r="G2" s="10" t="s">
        <v>28</v>
      </c>
      <c r="H2" s="10"/>
      <c r="I2" s="10"/>
    </row>
    <row r="3" s="1" customFormat="1" ht="21" customHeight="1" spans="1:9">
      <c r="A3" s="1" t="s">
        <v>29</v>
      </c>
      <c r="G3" s="6"/>
      <c r="H3" s="11" t="s">
        <v>30</v>
      </c>
      <c r="I3" s="35"/>
    </row>
    <row r="4" s="2" customFormat="1" ht="32.25" customHeight="1" spans="1:11">
      <c r="A4" s="12" t="s">
        <v>3</v>
      </c>
      <c r="B4" s="12" t="s">
        <v>31</v>
      </c>
      <c r="C4" s="13" t="s">
        <v>14</v>
      </c>
      <c r="D4" s="12" t="s">
        <v>4</v>
      </c>
      <c r="E4" s="12" t="s">
        <v>6</v>
      </c>
      <c r="F4" s="12" t="s">
        <v>7</v>
      </c>
      <c r="G4" s="14" t="s">
        <v>32</v>
      </c>
      <c r="H4" s="15"/>
      <c r="I4" s="36" t="s">
        <v>9</v>
      </c>
      <c r="J4" s="37" t="s">
        <v>10</v>
      </c>
      <c r="K4" s="37" t="s">
        <v>11</v>
      </c>
    </row>
    <row r="5" s="3" customFormat="1" ht="18" customHeight="1" spans="1:11">
      <c r="A5" s="16">
        <v>1</v>
      </c>
      <c r="B5" s="16">
        <v>605037</v>
      </c>
      <c r="C5" s="17" t="s">
        <v>33</v>
      </c>
      <c r="D5" s="16" t="s">
        <v>34</v>
      </c>
      <c r="E5" s="16" t="s">
        <v>35</v>
      </c>
      <c r="F5" s="18">
        <v>43308</v>
      </c>
      <c r="G5" s="19" t="s">
        <v>36</v>
      </c>
      <c r="H5" s="20"/>
      <c r="I5" s="38">
        <f>K5/97%</f>
        <v>567.010309278351</v>
      </c>
      <c r="J5" s="39">
        <f>I5-K5</f>
        <v>17.0103092783505</v>
      </c>
      <c r="K5" s="40">
        <v>550</v>
      </c>
    </row>
    <row r="6" s="3" customFormat="1" ht="18" customHeight="1" spans="1:11">
      <c r="A6" s="16"/>
      <c r="B6" s="16"/>
      <c r="C6" s="17"/>
      <c r="D6" s="16"/>
      <c r="E6" s="16"/>
      <c r="F6" s="18"/>
      <c r="G6" s="19"/>
      <c r="H6" s="20"/>
      <c r="I6" s="38">
        <f t="shared" ref="I6:I15" si="0">K6/97%</f>
        <v>0</v>
      </c>
      <c r="J6" s="39">
        <f t="shared" ref="J6:J15" si="1">I6-K6</f>
        <v>0</v>
      </c>
      <c r="K6" s="40"/>
    </row>
    <row r="7" s="3" customFormat="1" ht="18" customHeight="1" spans="1:11">
      <c r="A7" s="16"/>
      <c r="B7" s="16"/>
      <c r="C7" s="17"/>
      <c r="D7" s="16"/>
      <c r="E7" s="16"/>
      <c r="F7" s="18"/>
      <c r="G7" s="19"/>
      <c r="H7" s="20"/>
      <c r="I7" s="38">
        <f t="shared" si="0"/>
        <v>0</v>
      </c>
      <c r="J7" s="39">
        <f t="shared" si="1"/>
        <v>0</v>
      </c>
      <c r="K7" s="40"/>
    </row>
    <row r="8" s="3" customFormat="1" ht="18" customHeight="1" spans="1:11">
      <c r="A8" s="16"/>
      <c r="B8" s="16"/>
      <c r="C8" s="17"/>
      <c r="D8" s="16"/>
      <c r="E8" s="16"/>
      <c r="F8" s="18"/>
      <c r="G8" s="19"/>
      <c r="H8" s="20"/>
      <c r="I8" s="38">
        <f t="shared" si="0"/>
        <v>0</v>
      </c>
      <c r="J8" s="39">
        <f t="shared" si="1"/>
        <v>0</v>
      </c>
      <c r="K8" s="40"/>
    </row>
    <row r="9" s="3" customFormat="1" ht="18" customHeight="1" spans="1:11">
      <c r="A9" s="16"/>
      <c r="B9" s="16"/>
      <c r="C9" s="17"/>
      <c r="D9" s="16"/>
      <c r="E9" s="16"/>
      <c r="F9" s="18"/>
      <c r="G9" s="19"/>
      <c r="H9" s="20"/>
      <c r="I9" s="38">
        <f t="shared" si="0"/>
        <v>0</v>
      </c>
      <c r="J9" s="39">
        <f t="shared" si="1"/>
        <v>0</v>
      </c>
      <c r="K9" s="40"/>
    </row>
    <row r="10" s="3" customFormat="1" ht="18" customHeight="1" spans="1:11">
      <c r="A10" s="16"/>
      <c r="B10" s="16"/>
      <c r="C10" s="17"/>
      <c r="D10" s="16"/>
      <c r="E10" s="16"/>
      <c r="F10" s="18"/>
      <c r="G10" s="19"/>
      <c r="H10" s="20"/>
      <c r="I10" s="38">
        <f t="shared" si="0"/>
        <v>0</v>
      </c>
      <c r="J10" s="39">
        <f t="shared" si="1"/>
        <v>0</v>
      </c>
      <c r="K10" s="40"/>
    </row>
    <row r="11" s="3" customFormat="1" ht="18" customHeight="1" spans="1:11">
      <c r="A11" s="16"/>
      <c r="B11" s="16"/>
      <c r="C11" s="17"/>
      <c r="D11" s="16"/>
      <c r="E11" s="16"/>
      <c r="F11" s="18"/>
      <c r="G11" s="19"/>
      <c r="H11" s="20"/>
      <c r="I11" s="38">
        <f t="shared" si="0"/>
        <v>0</v>
      </c>
      <c r="J11" s="39">
        <f t="shared" si="1"/>
        <v>0</v>
      </c>
      <c r="K11" s="40"/>
    </row>
    <row r="12" s="3" customFormat="1" ht="18" customHeight="1" spans="1:11">
      <c r="A12" s="16"/>
      <c r="B12" s="16"/>
      <c r="C12" s="17"/>
      <c r="D12" s="16"/>
      <c r="E12" s="16"/>
      <c r="F12" s="18"/>
      <c r="G12" s="19"/>
      <c r="H12" s="20"/>
      <c r="I12" s="38">
        <f t="shared" si="0"/>
        <v>0</v>
      </c>
      <c r="J12" s="39">
        <f t="shared" si="1"/>
        <v>0</v>
      </c>
      <c r="K12" s="40"/>
    </row>
    <row r="13" s="3" customFormat="1" ht="18" customHeight="1" spans="1:11">
      <c r="A13" s="16"/>
      <c r="B13" s="16"/>
      <c r="C13" s="17"/>
      <c r="D13" s="16"/>
      <c r="E13" s="16"/>
      <c r="F13" s="18"/>
      <c r="G13" s="19"/>
      <c r="H13" s="20"/>
      <c r="I13" s="38">
        <f t="shared" si="0"/>
        <v>0</v>
      </c>
      <c r="J13" s="39">
        <f t="shared" si="1"/>
        <v>0</v>
      </c>
      <c r="K13" s="40"/>
    </row>
    <row r="14" s="3" customFormat="1" ht="18" customHeight="1" spans="1:11">
      <c r="A14" s="16"/>
      <c r="B14" s="16"/>
      <c r="C14" s="17"/>
      <c r="D14" s="16"/>
      <c r="E14" s="16"/>
      <c r="F14" s="18"/>
      <c r="G14" s="19"/>
      <c r="H14" s="20"/>
      <c r="I14" s="38">
        <f t="shared" si="0"/>
        <v>0</v>
      </c>
      <c r="J14" s="39">
        <f t="shared" si="1"/>
        <v>0</v>
      </c>
      <c r="K14" s="40"/>
    </row>
    <row r="15" s="3" customFormat="1" ht="18" customHeight="1" spans="1:11">
      <c r="A15" s="16"/>
      <c r="B15" s="16"/>
      <c r="C15" s="17"/>
      <c r="D15" s="16"/>
      <c r="E15" s="16"/>
      <c r="F15" s="18"/>
      <c r="G15" s="19"/>
      <c r="H15" s="20"/>
      <c r="I15" s="38">
        <f t="shared" si="0"/>
        <v>0</v>
      </c>
      <c r="J15" s="39">
        <f t="shared" si="1"/>
        <v>0</v>
      </c>
      <c r="K15" s="40"/>
    </row>
    <row r="16" s="4" customFormat="1" ht="19.5" customHeight="1" spans="1:11">
      <c r="A16" s="21" t="s">
        <v>37</v>
      </c>
      <c r="B16" s="22"/>
      <c r="C16" s="23" t="s">
        <v>38</v>
      </c>
      <c r="D16" s="24"/>
      <c r="E16" s="24"/>
      <c r="F16" s="25"/>
      <c r="G16" s="16" t="s">
        <v>15</v>
      </c>
      <c r="H16" s="26">
        <f>SUM(I5:I15)</f>
        <v>567.010309278351</v>
      </c>
      <c r="I16" s="41"/>
      <c r="J16" s="42">
        <f>SUM(J5:J15)</f>
        <v>17.0103092783505</v>
      </c>
      <c r="K16" s="42">
        <f>SUM(K5:K15)</f>
        <v>550</v>
      </c>
    </row>
    <row r="17" s="1" customFormat="1" ht="19.5" customHeight="1" spans="1:11">
      <c r="A17" s="27"/>
      <c r="B17" s="28"/>
      <c r="C17" s="29"/>
      <c r="D17" s="30"/>
      <c r="E17" s="30"/>
      <c r="F17" s="31"/>
      <c r="G17" s="16" t="s">
        <v>16</v>
      </c>
      <c r="H17" s="32" t="str">
        <f>SUBSTITUTE(SUBSTITUTE(IF(H16&lt;0,"负","")&amp;TEXT(TRUNC(ABS(ROUND(H16,2))),"[DBNum2]")&amp;"元"&amp;IF(ISERR(FIND(".",ROUND(H16,2))),"",TEXT(RIGHT(TRUNC(ROUND(H16,2)*10)),"[DBNum2]"))&amp;IF(ISERR(FIND(".0",TEXT(H16,"0.00"))),"角","")&amp;IF(LEFT(RIGHT(ROUND(H16,2),3))=".",TEXT(RIGHT(ROUND(H16,2)),"[DBNum2]")&amp;"分",IF(ROUND(H16,2)=0,"","整")),"零元零",""),"零元","")</f>
        <v>伍佰陆拾柒元零壹分</v>
      </c>
      <c r="I17" s="32"/>
      <c r="J17" s="32"/>
      <c r="K17" s="32"/>
    </row>
    <row r="18" s="1" customFormat="1" ht="25.5" customHeight="1" spans="1:9">
      <c r="A18" s="1" t="s">
        <v>17</v>
      </c>
      <c r="E18" s="33" t="s">
        <v>39</v>
      </c>
      <c r="F18" s="33"/>
      <c r="G18" s="33"/>
      <c r="H18" s="34" t="s">
        <v>19</v>
      </c>
      <c r="I18" s="43"/>
    </row>
    <row r="19" s="5" customFormat="1" ht="13.5" spans="1:9">
      <c r="A19" s="10" t="s">
        <v>40</v>
      </c>
      <c r="B19" s="10"/>
      <c r="C19" s="10"/>
      <c r="D19" s="10"/>
      <c r="E19" s="10"/>
      <c r="F19" s="10"/>
      <c r="G19" s="10"/>
      <c r="H19" s="10"/>
      <c r="I19" s="10"/>
    </row>
    <row r="20" s="5" customFormat="1" ht="13.5" spans="1:9">
      <c r="A20" s="10" t="s">
        <v>41</v>
      </c>
      <c r="B20" s="10"/>
      <c r="C20" s="10"/>
      <c r="D20" s="10"/>
      <c r="E20" s="10"/>
      <c r="F20" s="10"/>
      <c r="G20" s="10"/>
      <c r="H20" s="10"/>
      <c r="I20" s="10"/>
    </row>
    <row r="21" s="5" customFormat="1" ht="13.5" spans="1:9">
      <c r="A21" s="10" t="s">
        <v>42</v>
      </c>
      <c r="B21" s="10"/>
      <c r="C21" s="10"/>
      <c r="D21" s="10"/>
      <c r="E21" s="10"/>
      <c r="F21" s="10"/>
      <c r="G21" s="10"/>
      <c r="H21" s="10"/>
      <c r="I21" s="10"/>
    </row>
    <row r="22" s="5" customFormat="1" ht="13.5" spans="1:9">
      <c r="A22" s="10" t="s">
        <v>43</v>
      </c>
      <c r="B22" s="10"/>
      <c r="C22" s="10"/>
      <c r="D22" s="10"/>
      <c r="E22" s="10"/>
      <c r="F22" s="10"/>
      <c r="G22" s="10"/>
      <c r="H22" s="10"/>
      <c r="I22" s="10"/>
    </row>
    <row r="23" s="5" customFormat="1" ht="13.5" spans="1:9">
      <c r="A23" s="10" t="s">
        <v>44</v>
      </c>
      <c r="B23" s="10"/>
      <c r="C23" s="10"/>
      <c r="D23" s="10"/>
      <c r="E23" s="10"/>
      <c r="F23" s="10"/>
      <c r="G23" s="10"/>
      <c r="H23" s="10"/>
      <c r="I23" s="10"/>
    </row>
    <row r="24" s="1" customFormat="1" spans="1:7">
      <c r="A24" s="5" t="s">
        <v>45</v>
      </c>
      <c r="G24" s="6"/>
    </row>
  </sheetData>
  <mergeCells count="26">
    <mergeCell ref="A1:I1"/>
    <mergeCell ref="A2:C2"/>
    <mergeCell ref="G2:I2"/>
    <mergeCell ref="H3:I3"/>
    <mergeCell ref="G4:H4"/>
    <mergeCell ref="G5:H5"/>
    <mergeCell ref="G6:H6"/>
    <mergeCell ref="G7:H7"/>
    <mergeCell ref="G8:H8"/>
    <mergeCell ref="G9:H9"/>
    <mergeCell ref="G10:H10"/>
    <mergeCell ref="G11:H11"/>
    <mergeCell ref="G12:H12"/>
    <mergeCell ref="G13:H13"/>
    <mergeCell ref="G14:H14"/>
    <mergeCell ref="G15:H15"/>
    <mergeCell ref="H16:I16"/>
    <mergeCell ref="H17:K17"/>
    <mergeCell ref="E18:G18"/>
    <mergeCell ref="A19:I19"/>
    <mergeCell ref="A20:I20"/>
    <mergeCell ref="A21:I21"/>
    <mergeCell ref="A22:I22"/>
    <mergeCell ref="A23:I23"/>
    <mergeCell ref="A16:B17"/>
    <mergeCell ref="C16:F17"/>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www.xunchi.com</Company>
  <Application>Microsoft Excel</Application>
  <HeadingPairs>
    <vt:vector size="2" baseType="variant">
      <vt:variant>
        <vt:lpstr>工作表</vt:lpstr>
      </vt:variant>
      <vt:variant>
        <vt:i4>3</vt:i4>
      </vt:variant>
    </vt:vector>
  </HeadingPairs>
  <TitlesOfParts>
    <vt:vector size="3" baseType="lpstr">
      <vt:lpstr>校外人员（工商银行）</vt:lpstr>
      <vt:lpstr>校外人员（其他银行）</vt:lpstr>
      <vt:lpstr>在职人员劳务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Yourgeneralbrother</cp:lastModifiedBy>
  <dcterms:created xsi:type="dcterms:W3CDTF">2012-10-09T07:19:00Z</dcterms:created>
  <cp:lastPrinted>2018-06-27T08:19:00Z</cp:lastPrinted>
  <dcterms:modified xsi:type="dcterms:W3CDTF">2018-11-06T02:53:12Z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